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 codeName="{6BE1CDB9-6C1C-A5B6-3FC1-E231EC3C600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tindamman/Documents/BACKUP JMD 01-12-2020/Projecten/ACTUEEL - Slopen/Project SloopCirculair.nl/"/>
    </mc:Choice>
  </mc:AlternateContent>
  <xr:revisionPtr revIDLastSave="0" documentId="13_ncr:1_{019A3EA4-E648-974D-AA05-91ADFB6BB8BE}" xr6:coauthVersionLast="46" xr6:coauthVersionMax="46" xr10:uidLastSave="{00000000-0000-0000-0000-000000000000}"/>
  <bookViews>
    <workbookView xWindow="37040" yWindow="3380" windowWidth="22960" windowHeight="13720" tabRatio="500" xr2:uid="{00000000-000D-0000-FFFF-FFFF00000000}"/>
  </bookViews>
  <sheets>
    <sheet name="scoretabel" sheetId="5" r:id="rId1"/>
  </sheets>
  <definedNames>
    <definedName name="_xlnm.Print_Area" localSheetId="0">scoretabel!$B$2:$T$34</definedName>
    <definedName name="PRINTAREA">#REF!</definedName>
    <definedName name="WERKDATUM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5" l="1"/>
  <c r="T17" i="5"/>
  <c r="T18" i="5"/>
  <c r="T19" i="5"/>
  <c r="T20" i="5"/>
  <c r="T21" i="5"/>
  <c r="T22" i="5"/>
  <c r="T23" i="5"/>
  <c r="T24" i="5"/>
  <c r="T25" i="5"/>
  <c r="T27" i="5"/>
  <c r="Q16" i="5"/>
  <c r="Q17" i="5"/>
  <c r="Q18" i="5"/>
  <c r="Q19" i="5"/>
  <c r="Q20" i="5"/>
  <c r="Q21" i="5"/>
  <c r="Q22" i="5"/>
  <c r="Q23" i="5"/>
  <c r="Q24" i="5"/>
  <c r="Q25" i="5"/>
  <c r="Q27" i="5"/>
  <c r="N16" i="5"/>
  <c r="N17" i="5"/>
  <c r="N18" i="5"/>
  <c r="N19" i="5"/>
  <c r="N20" i="5"/>
  <c r="N21" i="5"/>
  <c r="N22" i="5"/>
  <c r="N23" i="5"/>
  <c r="N24" i="5"/>
  <c r="N25" i="5"/>
  <c r="N27" i="5"/>
  <c r="K16" i="5"/>
  <c r="K17" i="5"/>
  <c r="K18" i="5"/>
  <c r="K19" i="5"/>
  <c r="K20" i="5"/>
  <c r="K21" i="5"/>
  <c r="K22" i="5"/>
  <c r="K23" i="5"/>
  <c r="K24" i="5"/>
  <c r="K25" i="5"/>
  <c r="K27" i="5"/>
  <c r="H16" i="5"/>
  <c r="H17" i="5"/>
  <c r="H18" i="5"/>
  <c r="H19" i="5"/>
  <c r="H20" i="5"/>
  <c r="H21" i="5"/>
  <c r="H22" i="5"/>
  <c r="H23" i="5"/>
  <c r="H24" i="5"/>
  <c r="H25" i="5"/>
  <c r="H27" i="5"/>
  <c r="S33" i="5"/>
  <c r="P33" i="5"/>
  <c r="M33" i="5"/>
  <c r="J33" i="5"/>
  <c r="G33" i="5"/>
  <c r="T48" i="5"/>
  <c r="J54" i="5"/>
  <c r="L53" i="5"/>
  <c r="T3" i="5"/>
  <c r="K54" i="5"/>
</calcChain>
</file>

<file path=xl/sharedStrings.xml><?xml version="1.0" encoding="utf-8"?>
<sst xmlns="http://schemas.openxmlformats.org/spreadsheetml/2006/main" count="109" uniqueCount="64">
  <si>
    <t xml:space="preserve"> </t>
  </si>
  <si>
    <t>tabel</t>
  </si>
  <si>
    <t>ton</t>
  </si>
  <si>
    <t>m3</t>
  </si>
  <si>
    <t>DATUM</t>
  </si>
  <si>
    <t>WEEK</t>
  </si>
  <si>
    <t>VERSIEBEHEER</t>
  </si>
  <si>
    <t>Product</t>
  </si>
  <si>
    <t>Maximale fictieve korting     (€)</t>
  </si>
  <si>
    <t>Inschrijver 1</t>
  </si>
  <si>
    <t>Inschrijver 2</t>
  </si>
  <si>
    <t>Inschrijver 3</t>
  </si>
  <si>
    <t>Inschrijver 4</t>
  </si>
  <si>
    <t>Inschrijver 5</t>
  </si>
  <si>
    <t>Fictieve korting     (€)</t>
  </si>
  <si>
    <t>Behaalde fictieve korting (€)</t>
  </si>
  <si>
    <t>Prijs</t>
  </si>
  <si>
    <t>Inschrijvingsprijs (€)</t>
  </si>
  <si>
    <t>Fictieve inschrijvingssom (€)</t>
  </si>
  <si>
    <t>functionele eenheid</t>
  </si>
  <si>
    <t>referentie MKI-waarde
€</t>
  </si>
  <si>
    <t>right to copy © 2020 - BouwCirculair</t>
  </si>
  <si>
    <t>disclaimer</t>
  </si>
  <si>
    <t>Handleiding</t>
  </si>
  <si>
    <t>Vul de namen van de inschrijvers in</t>
  </si>
  <si>
    <t>Vu in:</t>
  </si>
  <si>
    <t>- de inschrijvingsprijs om de fictieve inschrijvingssom te berekenen</t>
  </si>
  <si>
    <t xml:space="preserve">Sla het bestand op onder een eigen naam en vul de algemeen gegevens van het project </t>
  </si>
  <si>
    <t xml:space="preserve">Aan-geboden </t>
  </si>
  <si>
    <t>SLOOP SCORETABEL 2020</t>
  </si>
  <si>
    <t>%</t>
  </si>
  <si>
    <t>Kies uit de tabel de materialen voor de EMVI</t>
  </si>
  <si>
    <t>- de fictieve korting per materiaal</t>
  </si>
  <si>
    <t>- het aangeboden % in om de meerwaarde van de duurzaamheid te berekenen</t>
  </si>
  <si>
    <t>SloopCirculair.nl is een instrument van BouwCirculair</t>
  </si>
  <si>
    <t xml:space="preserve">* kies materiaal uit tabel </t>
  </si>
  <si>
    <r>
      <t xml:space="preserve">SVMS007. Materiaal </t>
    </r>
    <r>
      <rPr>
        <b/>
        <sz val="12"/>
        <color rgb="FFC00000"/>
        <rFont val="Calibri"/>
        <family val="2"/>
        <scheme val="minor"/>
      </rPr>
      <t>*</t>
    </r>
  </si>
  <si>
    <t>vrije tekst</t>
  </si>
  <si>
    <t>1. Beton</t>
  </si>
  <si>
    <t>2. Metselwerk</t>
  </si>
  <si>
    <t>3. Asfaltpuin, Asfaltpuin teerhoudend (TAG)</t>
  </si>
  <si>
    <t>4. Mengpuin</t>
  </si>
  <si>
    <t>5. Kalkzandsteen</t>
  </si>
  <si>
    <t>6. Gipshoudend materiaal</t>
  </si>
  <si>
    <t>7. Gasbeton</t>
  </si>
  <si>
    <t>8. A-hout</t>
  </si>
  <si>
    <t>9. B- hout</t>
  </si>
  <si>
    <t>10. C-Hout</t>
  </si>
  <si>
    <t>11. Non-ferromagnetische metalen (Aluminium, Koper, Lood, Zink, Brons, Messing, Tin)</t>
  </si>
  <si>
    <t>12. Ferromagnetische metalen (IJzer, staal)</t>
  </si>
  <si>
    <t>13. Glas</t>
  </si>
  <si>
    <t>14. Vloerbedekking nylon (PA), zeil (PVC)</t>
  </si>
  <si>
    <t>15. Isolatiemateriaal Steenwol, Glaswol, Polystyreen (PS), Polyurethaan (PUR)</t>
  </si>
  <si>
    <t>16. Dakbedekking bitumineus</t>
  </si>
  <si>
    <t>17. Dakbedekking teerhoudend</t>
  </si>
  <si>
    <t>18. Gemengd bouw- en sloopafval</t>
  </si>
  <si>
    <t>19. Kunststoffen</t>
  </si>
  <si>
    <t>20. Groen afval</t>
  </si>
  <si>
    <t>99. Overig</t>
  </si>
  <si>
    <t xml:space="preserve">Projectomschrijving </t>
  </si>
  <si>
    <t xml:space="preserve">Projectnummer </t>
  </si>
  <si>
    <t xml:space="preserve">Opdrachtgever </t>
  </si>
  <si>
    <t xml:space="preserve">Minimale eis %      </t>
  </si>
  <si>
    <t xml:space="preserve">Versie 1.2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</si>
</sst>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€&quot;\ * #,##0_ ;_ &quot;€&quot;\ * \-#,##0_ ;_ &quot;€&quot;\ * &quot;-&quot;_ ;_ @_ "/>
    <numFmt numFmtId="165" formatCode="_ &quot;€&quot;\ * #,##0.00_ ;_ &quot;€&quot;\ * \-#,##0.00_ ;_ &quot;€&quot;\ * &quot;-&quot;??_ ;_ @_ "/>
    <numFmt numFmtId="166" formatCode="&quot;€&quot;\ #,##0_-;&quot;€&quot;\ #,##0\-"/>
    <numFmt numFmtId="167" formatCode="0.0"/>
    <numFmt numFmtId="168" formatCode="0.000"/>
    <numFmt numFmtId="169" formatCode="[$€-2]\ #,##0;[Red][$€-2]\ \-#,##0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3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0" fillId="5" borderId="0" xfId="0" applyFill="1" applyAlignment="1">
      <alignment vertical="center"/>
    </xf>
    <xf numFmtId="15" fontId="10" fillId="5" borderId="0" xfId="0" applyNumberFormat="1" applyFont="1" applyFill="1" applyBorder="1" applyAlignment="1">
      <alignment horizontal="left" vertical="center"/>
    </xf>
    <xf numFmtId="15" fontId="11" fillId="5" borderId="0" xfId="0" applyNumberFormat="1" applyFont="1" applyFill="1" applyBorder="1" applyAlignment="1">
      <alignment horizontal="center" vertical="center"/>
    </xf>
    <xf numFmtId="15" fontId="10" fillId="5" borderId="0" xfId="0" applyNumberFormat="1" applyFont="1" applyFill="1" applyBorder="1" applyAlignment="1">
      <alignment horizontal="center" vertical="center"/>
    </xf>
    <xf numFmtId="15" fontId="7" fillId="5" borderId="0" xfId="0" applyNumberFormat="1" applyFont="1" applyFill="1" applyBorder="1" applyAlignment="1">
      <alignment horizontal="center" vertical="center"/>
    </xf>
    <xf numFmtId="15" fontId="13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center" vertical="center"/>
    </xf>
    <xf numFmtId="164" fontId="19" fillId="5" borderId="0" xfId="0" applyNumberFormat="1" applyFont="1" applyFill="1" applyBorder="1" applyAlignment="1">
      <alignment horizontal="center" vertical="center"/>
    </xf>
    <xf numFmtId="164" fontId="19" fillId="5" borderId="0" xfId="0" applyNumberFormat="1" applyFont="1" applyFill="1" applyBorder="1" applyAlignment="1">
      <alignment vertical="center"/>
    </xf>
    <xf numFmtId="164" fontId="15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0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5" fillId="5" borderId="0" xfId="141" applyNumberFormat="1" applyFont="1" applyFill="1" applyAlignment="1">
      <alignment horizontal="center" vertical="center"/>
    </xf>
    <xf numFmtId="3" fontId="5" fillId="5" borderId="0" xfId="141" applyNumberFormat="1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67" fontId="5" fillId="5" borderId="0" xfId="141" applyNumberFormat="1" applyFont="1" applyFill="1" applyAlignment="1">
      <alignment horizontal="left" vertical="center"/>
    </xf>
    <xf numFmtId="167" fontId="5" fillId="5" borderId="0" xfId="141" applyNumberFormat="1" applyFont="1" applyFill="1" applyAlignment="1">
      <alignment horizontal="center" vertical="center"/>
    </xf>
    <xf numFmtId="165" fontId="8" fillId="5" borderId="0" xfId="340" applyFont="1" applyFill="1" applyAlignment="1">
      <alignment vertical="center"/>
    </xf>
    <xf numFmtId="0" fontId="0" fillId="5" borderId="0" xfId="0" applyFill="1" applyAlignment="1">
      <alignment horizontal="left" vertical="center"/>
    </xf>
    <xf numFmtId="169" fontId="15" fillId="5" borderId="0" xfId="340" applyNumberFormat="1" applyFont="1" applyFill="1" applyBorder="1" applyAlignment="1">
      <alignment horizontal="center" vertical="center"/>
    </xf>
    <xf numFmtId="15" fontId="15" fillId="5" borderId="0" xfId="0" applyNumberFormat="1" applyFont="1" applyFill="1" applyBorder="1" applyAlignment="1">
      <alignment horizontal="right" vertical="center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7" xfId="0" applyNumberFormat="1" applyFont="1" applyFill="1" applyBorder="1" applyAlignment="1">
      <alignment horizontal="center" vertical="center"/>
    </xf>
    <xf numFmtId="15" fontId="7" fillId="2" borderId="8" xfId="0" applyNumberFormat="1" applyFont="1" applyFill="1" applyBorder="1" applyAlignment="1">
      <alignment horizontal="center" vertical="center"/>
    </xf>
    <xf numFmtId="15" fontId="15" fillId="2" borderId="9" xfId="0" applyNumberFormat="1" applyFont="1" applyFill="1" applyBorder="1" applyAlignment="1">
      <alignment horizontal="right" vertical="center"/>
    </xf>
    <xf numFmtId="15" fontId="10" fillId="2" borderId="10" xfId="0" applyNumberFormat="1" applyFont="1" applyFill="1" applyBorder="1" applyAlignment="1">
      <alignment vertical="center"/>
    </xf>
    <xf numFmtId="15" fontId="10" fillId="2" borderId="12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166" fontId="18" fillId="0" borderId="10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1" fillId="2" borderId="9" xfId="34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9" fontId="15" fillId="2" borderId="13" xfId="340" applyNumberFormat="1" applyFont="1" applyFill="1" applyBorder="1" applyAlignment="1">
      <alignment horizontal="center" vertical="center"/>
    </xf>
    <xf numFmtId="169" fontId="15" fillId="2" borderId="16" xfId="34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9" fontId="17" fillId="0" borderId="15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168" fontId="18" fillId="0" borderId="9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0" xfId="0" quotePrefix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169" fontId="15" fillId="0" borderId="16" xfId="34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5" fontId="10" fillId="0" borderId="2" xfId="0" applyNumberFormat="1" applyFont="1" applyFill="1" applyBorder="1" applyAlignment="1" applyProtection="1">
      <alignment vertical="center"/>
      <protection locked="0"/>
    </xf>
    <xf numFmtId="15" fontId="10" fillId="2" borderId="0" xfId="0" applyNumberFormat="1" applyFont="1" applyFill="1" applyBorder="1" applyAlignment="1" applyProtection="1">
      <alignment vertical="center"/>
      <protection locked="0"/>
    </xf>
    <xf numFmtId="0" fontId="16" fillId="4" borderId="20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1" fillId="2" borderId="0" xfId="341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9" fontId="16" fillId="4" borderId="18" xfId="14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9" fontId="16" fillId="6" borderId="18" xfId="14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  <protection locked="0"/>
    </xf>
    <xf numFmtId="49" fontId="24" fillId="4" borderId="4" xfId="0" applyNumberFormat="1" applyFont="1" applyFill="1" applyBorder="1" applyAlignment="1" applyProtection="1">
      <alignment horizontal="left" vertical="center"/>
      <protection locked="0"/>
    </xf>
    <xf numFmtId="49" fontId="10" fillId="4" borderId="3" xfId="0" applyNumberFormat="1" applyFont="1" applyFill="1" applyBorder="1" applyAlignment="1" applyProtection="1">
      <alignment horizontal="left" vertical="center"/>
      <protection locked="0"/>
    </xf>
    <xf numFmtId="49" fontId="24" fillId="4" borderId="3" xfId="0" applyNumberFormat="1" applyFont="1" applyFill="1" applyBorder="1" applyAlignment="1" applyProtection="1">
      <alignment horizontal="left" vertical="center"/>
      <protection locked="0"/>
    </xf>
    <xf numFmtId="169" fontId="15" fillId="4" borderId="9" xfId="340" applyNumberFormat="1" applyFont="1" applyFill="1" applyBorder="1" applyAlignment="1" applyProtection="1">
      <alignment horizontal="center" vertical="center"/>
      <protection locked="0"/>
    </xf>
    <xf numFmtId="169" fontId="15" fillId="4" borderId="10" xfId="340" applyNumberFormat="1" applyFont="1" applyFill="1" applyBorder="1" applyAlignment="1" applyProtection="1">
      <alignment horizontal="center" vertical="center"/>
      <protection locked="0"/>
    </xf>
    <xf numFmtId="169" fontId="15" fillId="0" borderId="11" xfId="340" applyNumberFormat="1" applyFont="1" applyFill="1" applyBorder="1" applyAlignment="1">
      <alignment horizontal="center" vertical="center"/>
    </xf>
    <xf numFmtId="169" fontId="15" fillId="0" borderId="12" xfId="34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5" fontId="12" fillId="2" borderId="11" xfId="0" applyNumberFormat="1" applyFont="1" applyFill="1" applyBorder="1" applyAlignment="1">
      <alignment horizontal="center" vertical="center"/>
    </xf>
    <xf numFmtId="15" fontId="12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</cellXfs>
  <cellStyles count="346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2" builtinId="9" hidden="1"/>
    <cellStyle name="Gevolgde hyperlink" xfId="343" builtinId="9" hidden="1"/>
    <cellStyle name="Gevolgde hyperlink" xfId="344" builtinId="9" hidden="1"/>
    <cellStyle name="Gevolgde hyperlink" xfId="3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1" builtinId="8"/>
    <cellStyle name="Procent" xfId="141" builtinId="5"/>
    <cellStyle name="Standaard" xfId="0" builtinId="0"/>
    <cellStyle name="Valuta" xfId="340" builtinId="4"/>
  </cellStyles>
  <dxfs count="2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rgb="FF2CB22C"/>
        </patternFill>
      </fill>
    </dxf>
    <dxf>
      <fill>
        <patternFill>
          <bgColor rgb="FF2CB22C"/>
        </patternFill>
      </fill>
    </dxf>
    <dxf>
      <fill>
        <patternFill>
          <bgColor rgb="FF2CB22C"/>
        </patternFill>
      </fill>
    </dxf>
    <dxf>
      <fill>
        <patternFill>
          <bgColor rgb="FF2CB22C"/>
        </patternFill>
      </fill>
    </dxf>
    <dxf>
      <fill>
        <patternFill>
          <bgColor rgb="FF2CB22C"/>
        </patternFill>
      </fill>
    </dxf>
    <dxf>
      <fill>
        <patternFill>
          <bgColor theme="6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2CB22C"/>
      <color rgb="FFFFA41D"/>
      <color rgb="FFFF9900"/>
      <color rgb="FFF0DB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scoretab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93345</xdr:colOff>
      <xdr:row>5</xdr:row>
      <xdr:rowOff>186690</xdr:rowOff>
    </xdr:from>
    <xdr:to>
      <xdr:col>18</xdr:col>
      <xdr:colOff>664845</xdr:colOff>
      <xdr:row>7</xdr:row>
      <xdr:rowOff>102870</xdr:rowOff>
    </xdr:to>
    <xdr:sp macro="[0]!SCORETABELLEEGMAKEN" textlink="">
      <xdr:nvSpPr>
        <xdr:cNvPr id="4" name="Rectangle: Rounded Corners 1">
          <a:extLst>
            <a:ext uri="{FF2B5EF4-FFF2-40B4-BE49-F238E27FC236}">
              <a16:creationId xmlns:a16="http://schemas.microsoft.com/office/drawing/2014/main" id="{97DC3165-D33E-4E3A-8B6C-5EE40361B061}"/>
            </a:ext>
          </a:extLst>
        </xdr:cNvPr>
        <xdr:cNvSpPr/>
      </xdr:nvSpPr>
      <xdr:spPr>
        <a:xfrm>
          <a:off x="13790295" y="1282065"/>
          <a:ext cx="933450" cy="44958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l-NL" sz="1000" b="1"/>
            <a:t>scoretabel</a:t>
          </a:r>
          <a:endParaRPr lang="nl-NL" sz="1000" b="1" baseline="0"/>
        </a:p>
        <a:p>
          <a:pPr algn="ctr"/>
          <a:r>
            <a:rPr lang="nl-NL" sz="1000" b="1" u="sng" baseline="0"/>
            <a:t>leegmaken</a:t>
          </a:r>
          <a:endParaRPr lang="nl-NL" sz="1000" b="1" u="sng"/>
        </a:p>
      </xdr:txBody>
    </xdr:sp>
    <xdr:clientData/>
  </xdr:twoCellAnchor>
  <xdr:twoCellAnchor editAs="oneCell">
    <xdr:from>
      <xdr:col>19</xdr:col>
      <xdr:colOff>64770</xdr:colOff>
      <xdr:row>43</xdr:row>
      <xdr:rowOff>57346</xdr:rowOff>
    </xdr:from>
    <xdr:to>
      <xdr:col>19</xdr:col>
      <xdr:colOff>742950</xdr:colOff>
      <xdr:row>46</xdr:row>
      <xdr:rowOff>131444</xdr:rowOff>
    </xdr:to>
    <xdr:pic>
      <xdr:nvPicPr>
        <xdr:cNvPr id="6" name="Afbeelding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7B4FA-BDC9-401B-A5A8-3B35D722B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3770" y="9877621"/>
          <a:ext cx="674370" cy="670363"/>
        </a:xfrm>
        <a:prstGeom prst="rect">
          <a:avLst/>
        </a:prstGeom>
      </xdr:spPr>
    </xdr:pic>
    <xdr:clientData/>
  </xdr:twoCellAnchor>
  <xdr:twoCellAnchor editAs="oneCell">
    <xdr:from>
      <xdr:col>18</xdr:col>
      <xdr:colOff>754380</xdr:colOff>
      <xdr:row>4</xdr:row>
      <xdr:rowOff>254000</xdr:rowOff>
    </xdr:from>
    <xdr:to>
      <xdr:col>19</xdr:col>
      <xdr:colOff>758190</xdr:colOff>
      <xdr:row>7</xdr:row>
      <xdr:rowOff>251768</xdr:rowOff>
    </xdr:to>
    <xdr:pic>
      <xdr:nvPicPr>
        <xdr:cNvPr id="7" name="Afbeeld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4C125-7226-40E1-BA2C-55B7065A0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180" y="1079500"/>
          <a:ext cx="803910" cy="797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onomischmeestvoordeligeinschrijving.nl/disclaimer-instr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E120"/>
  <sheetViews>
    <sheetView showRowColHeaders="0" tabSelected="1" topLeftCell="A4" zoomScale="90" zoomScaleNormal="90" workbookViewId="0"/>
  </sheetViews>
  <sheetFormatPr baseColWidth="10" defaultColWidth="0" defaultRowHeight="16" zeroHeight="1" x14ac:dyDescent="0.2"/>
  <cols>
    <col min="1" max="1" width="2.6640625" style="7" customWidth="1"/>
    <col min="2" max="3" width="26.5" style="7" customWidth="1"/>
    <col min="4" max="5" width="10.5" style="7" customWidth="1"/>
    <col min="6" max="6" width="4.6640625" style="7" customWidth="1"/>
    <col min="7" max="8" width="10.5" style="7" customWidth="1"/>
    <col min="9" max="9" width="4.6640625" style="7" customWidth="1"/>
    <col min="10" max="11" width="10.5" style="7" customWidth="1"/>
    <col min="12" max="12" width="4.6640625" style="7" customWidth="1"/>
    <col min="13" max="14" width="10.5" style="7" customWidth="1"/>
    <col min="15" max="15" width="4.6640625" style="7" customWidth="1"/>
    <col min="16" max="17" width="10.5" style="7" customWidth="1"/>
    <col min="18" max="18" width="4.6640625" style="7" customWidth="1"/>
    <col min="19" max="20" width="10.5" style="7" customWidth="1"/>
    <col min="21" max="21" width="3" style="7" customWidth="1"/>
    <col min="22" max="22" width="3" style="2" customWidth="1"/>
    <col min="23" max="23" width="6.83203125" style="2" hidden="1" customWidth="1"/>
    <col min="24" max="28" width="7.83203125" style="2" hidden="1" customWidth="1"/>
    <col min="29" max="29" width="23.83203125" style="2" hidden="1" customWidth="1"/>
    <col min="30" max="31" width="14.1640625" style="2" hidden="1" customWidth="1"/>
    <col min="32" max="16384" width="11.1640625" style="2" hidden="1"/>
  </cols>
  <sheetData>
    <row r="1" spans="2:23" x14ac:dyDescent="0.2">
      <c r="V1" s="7"/>
    </row>
    <row r="2" spans="2:23" s="7" customFormat="1" ht="7.75" customHeight="1" x14ac:dyDescent="0.2">
      <c r="D2" s="9"/>
    </row>
    <row r="3" spans="2:23" s="7" customFormat="1" ht="21" x14ac:dyDescent="0.2">
      <c r="B3" s="8" t="s">
        <v>29</v>
      </c>
      <c r="C3" s="8"/>
      <c r="E3" s="10"/>
      <c r="F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40" t="str">
        <f ca="1">$L$53</f>
        <v xml:space="preserve">Datum: 18 december 2020 (week: 51) </v>
      </c>
    </row>
    <row r="4" spans="2:23" s="7" customFormat="1" ht="21" x14ac:dyDescent="0.2">
      <c r="B4" s="10"/>
      <c r="C4" s="10"/>
      <c r="D4" s="10"/>
      <c r="E4" s="10"/>
      <c r="F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2:23" s="7" customFormat="1" ht="21" x14ac:dyDescent="0.2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</row>
    <row r="6" spans="2:23" ht="21" x14ac:dyDescent="0.2">
      <c r="B6" s="44" t="s">
        <v>59</v>
      </c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01"/>
      <c r="S6" s="101"/>
      <c r="T6" s="45"/>
      <c r="V6" s="7"/>
      <c r="W6" s="3"/>
    </row>
    <row r="7" spans="2:23" ht="21" x14ac:dyDescent="0.2">
      <c r="B7" s="44" t="s">
        <v>60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01"/>
      <c r="S7" s="101"/>
      <c r="T7" s="45"/>
      <c r="V7" s="7"/>
      <c r="W7" s="3"/>
    </row>
    <row r="8" spans="2:23" ht="21" x14ac:dyDescent="0.2">
      <c r="B8" s="44" t="s">
        <v>61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01"/>
      <c r="S8" s="101"/>
      <c r="T8" s="45"/>
      <c r="V8" s="7"/>
      <c r="W8" s="3"/>
    </row>
    <row r="9" spans="2:23" ht="21" x14ac:dyDescent="0.2">
      <c r="B9" s="129" t="s">
        <v>0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00"/>
      <c r="T9" s="46"/>
      <c r="V9" s="7"/>
      <c r="W9" s="3"/>
    </row>
    <row r="10" spans="2:23" ht="12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V10" s="7"/>
      <c r="W10" s="3"/>
    </row>
    <row r="11" spans="2:23" ht="12" customHeight="1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V11" s="7"/>
    </row>
    <row r="12" spans="2:23" ht="42" customHeight="1" x14ac:dyDescent="0.2">
      <c r="B12" s="131" t="s">
        <v>36</v>
      </c>
      <c r="C12" s="132" t="s">
        <v>37</v>
      </c>
      <c r="D12" s="127" t="s">
        <v>62</v>
      </c>
      <c r="E12" s="128" t="s">
        <v>8</v>
      </c>
      <c r="F12" s="13"/>
      <c r="G12" s="113" t="s">
        <v>9</v>
      </c>
      <c r="H12" s="114"/>
      <c r="I12" s="111"/>
      <c r="J12" s="113" t="s">
        <v>10</v>
      </c>
      <c r="K12" s="114"/>
      <c r="L12" s="111"/>
      <c r="M12" s="113" t="s">
        <v>11</v>
      </c>
      <c r="N12" s="114"/>
      <c r="O12" s="111"/>
      <c r="P12" s="113" t="s">
        <v>12</v>
      </c>
      <c r="Q12" s="114"/>
      <c r="R12" s="111"/>
      <c r="S12" s="113" t="s">
        <v>13</v>
      </c>
      <c r="T12" s="114"/>
      <c r="V12" s="7"/>
    </row>
    <row r="13" spans="2:23" ht="31" customHeight="1" x14ac:dyDescent="0.2">
      <c r="B13" s="131"/>
      <c r="C13" s="133"/>
      <c r="D13" s="127"/>
      <c r="E13" s="128"/>
      <c r="F13" s="13"/>
      <c r="G13" s="83" t="s">
        <v>28</v>
      </c>
      <c r="H13" s="125" t="s">
        <v>14</v>
      </c>
      <c r="I13" s="13"/>
      <c r="J13" s="103" t="s">
        <v>28</v>
      </c>
      <c r="K13" s="125" t="s">
        <v>14</v>
      </c>
      <c r="L13" s="13"/>
      <c r="M13" s="103" t="s">
        <v>28</v>
      </c>
      <c r="N13" s="125" t="s">
        <v>14</v>
      </c>
      <c r="O13" s="13"/>
      <c r="P13" s="103" t="s">
        <v>28</v>
      </c>
      <c r="Q13" s="125" t="s">
        <v>14</v>
      </c>
      <c r="R13" s="13"/>
      <c r="S13" s="103" t="s">
        <v>28</v>
      </c>
      <c r="T13" s="125" t="s">
        <v>14</v>
      </c>
      <c r="V13" s="7"/>
    </row>
    <row r="14" spans="2:23" ht="21" customHeight="1" x14ac:dyDescent="0.2">
      <c r="B14" s="131"/>
      <c r="C14" s="134"/>
      <c r="D14" s="127"/>
      <c r="E14" s="128"/>
      <c r="F14" s="13"/>
      <c r="G14" s="84" t="s">
        <v>30</v>
      </c>
      <c r="H14" s="126"/>
      <c r="I14" s="13"/>
      <c r="J14" s="104" t="s">
        <v>30</v>
      </c>
      <c r="K14" s="126"/>
      <c r="L14" s="13"/>
      <c r="M14" s="104" t="s">
        <v>30</v>
      </c>
      <c r="N14" s="126"/>
      <c r="O14" s="13"/>
      <c r="P14" s="104" t="s">
        <v>30</v>
      </c>
      <c r="Q14" s="126"/>
      <c r="R14" s="13"/>
      <c r="S14" s="104" t="s">
        <v>30</v>
      </c>
      <c r="T14" s="126"/>
      <c r="V14" s="7"/>
    </row>
    <row r="15" spans="2:23" x14ac:dyDescent="0.2">
      <c r="B15" s="87" t="s">
        <v>35</v>
      </c>
      <c r="C15" s="87"/>
      <c r="D15" s="49"/>
      <c r="E15" s="50"/>
      <c r="F15" s="14"/>
      <c r="G15" s="78" t="s">
        <v>0</v>
      </c>
      <c r="H15" s="79"/>
      <c r="I15" s="14"/>
      <c r="J15" s="78"/>
      <c r="K15" s="79"/>
      <c r="L15" s="14"/>
      <c r="M15" s="78"/>
      <c r="N15" s="79"/>
      <c r="O15" s="14"/>
      <c r="P15" s="78"/>
      <c r="Q15" s="79"/>
      <c r="R15" s="14"/>
      <c r="S15" s="78"/>
      <c r="T15" s="79"/>
      <c r="V15" s="7"/>
    </row>
    <row r="16" spans="2:23" x14ac:dyDescent="0.2">
      <c r="B16" s="102"/>
      <c r="C16" s="102"/>
      <c r="D16" s="110"/>
      <c r="E16" s="86"/>
      <c r="F16" s="14"/>
      <c r="G16" s="110"/>
      <c r="H16" s="80" t="str">
        <f>IFERROR(IF(G16="","",IF(OR(G16&lt;0,G16&lt;$D16),"",(100-((100-(100*G16))/((100-(100*$D16))/10))^2)*($E16/100))),"")</f>
        <v/>
      </c>
      <c r="I16" s="14"/>
      <c r="J16" s="110"/>
      <c r="K16" s="80" t="str">
        <f>IFERROR(IF(J16="","",IF(OR(J16&lt;0,J16&lt;$D16),"",(100-((100-(100*J16))/((100-(100*$D16))/10))^2)*($E16/100))),"")</f>
        <v/>
      </c>
      <c r="L16" s="14"/>
      <c r="M16" s="110"/>
      <c r="N16" s="80" t="str">
        <f>IFERROR(IF(M16="","",IF(OR(M16&lt;0,M16&lt;$D16),"",(100-((100-(100*M16))/((100-(100*$D16))/10))^2)*($E16/100))),"")</f>
        <v/>
      </c>
      <c r="O16" s="14"/>
      <c r="P16" s="110"/>
      <c r="Q16" s="80" t="str">
        <f>IFERROR(IF(P16="","",IF(OR(P16&lt;0,P16&lt;$D16),"",(100-((100-(100*P16))/((100-(100*$D16))/10))^2)*($E16/100))),"")</f>
        <v/>
      </c>
      <c r="R16" s="14"/>
      <c r="S16" s="110"/>
      <c r="T16" s="80" t="str">
        <f>IFERROR(IF(S16="","",IF(OR(S16&lt;0,S16&lt;$D16),"",(100-((100-(100*S16))/((100-(100*$D16))/10))^2)*($E16/100))),"")</f>
        <v/>
      </c>
      <c r="V16" s="7"/>
    </row>
    <row r="17" spans="1:22" x14ac:dyDescent="0.2">
      <c r="B17" s="102"/>
      <c r="C17" s="102"/>
      <c r="D17" s="110"/>
      <c r="E17" s="86"/>
      <c r="F17" s="14"/>
      <c r="G17" s="110"/>
      <c r="H17" s="80" t="str">
        <f t="shared" ref="H17:H25" si="0">IFERROR(IF(G17="","",IF(OR(G17&lt;0,G17&lt;$D17),"",(100-((100-(100*G17))/((100-(100*$D17))/10))^2)*($E17/100))),"")</f>
        <v/>
      </c>
      <c r="I17" s="14"/>
      <c r="J17" s="110"/>
      <c r="K17" s="80" t="str">
        <f>IFERROR(IF(J17="","",IF(OR(J17&lt;0,J17&lt;$D17),"",(100-((100-(100*J17))/((100-(100*$D17))/10))^2)*($E17/100))),"")</f>
        <v/>
      </c>
      <c r="L17" s="14"/>
      <c r="M17" s="110"/>
      <c r="N17" s="80" t="str">
        <f>IFERROR(IF(M17="","",IF(OR(M17&lt;0,M17&lt;$D17),"",(100-((100-(100*M17))/((100-(100*$D17))/10))^2)*($E17/100))),"")</f>
        <v/>
      </c>
      <c r="O17" s="14"/>
      <c r="P17" s="110"/>
      <c r="Q17" s="80" t="str">
        <f>IFERROR(IF(P17="","",IF(OR(P17&lt;0,P17&lt;$D17),"",(100-((100-(100*P17))/((100-(100*$D17))/10))^2)*($E17/100))),"")</f>
        <v/>
      </c>
      <c r="R17" s="14"/>
      <c r="S17" s="110"/>
      <c r="T17" s="80" t="str">
        <f>IFERROR(IF(S17="","",IF(OR(S17&lt;0,S17&lt;$D17),"",(100-((100-(100*S17))/((100-(100*$D17))/10))^2)*($E17/100))),"")</f>
        <v/>
      </c>
      <c r="V17" s="7"/>
    </row>
    <row r="18" spans="1:22" x14ac:dyDescent="0.2">
      <c r="B18" s="102"/>
      <c r="C18" s="102"/>
      <c r="D18" s="110"/>
      <c r="E18" s="86"/>
      <c r="F18" s="14"/>
      <c r="G18" s="110"/>
      <c r="H18" s="80" t="str">
        <f t="shared" si="0"/>
        <v/>
      </c>
      <c r="I18" s="14"/>
      <c r="J18" s="110"/>
      <c r="K18" s="80" t="str">
        <f t="shared" ref="K18:K25" si="1">IFERROR(IF(J18="","",IF(OR(J18&lt;0,J18&lt;$D18),"",(100-((100-(100*J18))/((100-(100*$D18))/10))^2)*($E18/100))),"")</f>
        <v/>
      </c>
      <c r="L18" s="14"/>
      <c r="M18" s="110"/>
      <c r="N18" s="80" t="str">
        <f>IFERROR(IF(M18="","",IF(OR(M18&lt;0,M18&lt;$D18),"",(100-((100-(100*M18))/((100-(100*$D18))/10))^2)*($E18/100))),"")</f>
        <v/>
      </c>
      <c r="O18" s="14"/>
      <c r="P18" s="110"/>
      <c r="Q18" s="80" t="str">
        <f>IFERROR(IF(P18="","",IF(OR(P18&lt;0,P18&lt;$D18),"",(100-((100-(100*P18))/((100-(100*$D18))/10))^2)*($E18/100))),"")</f>
        <v/>
      </c>
      <c r="R18" s="14"/>
      <c r="S18" s="110"/>
      <c r="T18" s="80" t="str">
        <f>IFERROR(IF(S18="","",IF(OR(S18&lt;0,S18&lt;$D18),"",(100-((100-(100*S18))/((100-(100*$D18))/10))^2)*($E18/100))),"")</f>
        <v/>
      </c>
      <c r="V18" s="7"/>
    </row>
    <row r="19" spans="1:22" x14ac:dyDescent="0.2">
      <c r="B19" s="102"/>
      <c r="C19" s="102"/>
      <c r="D19" s="110"/>
      <c r="E19" s="86"/>
      <c r="F19" s="15"/>
      <c r="G19" s="110"/>
      <c r="H19" s="80" t="str">
        <f t="shared" si="0"/>
        <v/>
      </c>
      <c r="I19" s="15"/>
      <c r="J19" s="110"/>
      <c r="K19" s="80" t="str">
        <f t="shared" si="1"/>
        <v/>
      </c>
      <c r="L19" s="15"/>
      <c r="M19" s="110"/>
      <c r="N19" s="80" t="str">
        <f>IFERROR(IF(M19="","",IF(OR(M19&lt;0,M19&lt;$D19),"",(100-((100-(100*M19))/((100-(100*$D19))/10))^2)*($E19/100))),"")</f>
        <v/>
      </c>
      <c r="O19" s="15"/>
      <c r="P19" s="110"/>
      <c r="Q19" s="80" t="str">
        <f>IFERROR(IF(P19="","",IF(OR(P19&lt;0,P19&lt;$D19),"",(100-((100-(100*P19))/((100-(100*$D19))/10))^2)*($E19/100))),"")</f>
        <v/>
      </c>
      <c r="R19" s="15"/>
      <c r="S19" s="110"/>
      <c r="T19" s="80" t="str">
        <f>IFERROR(IF(S19="","",IF(OR(S19&lt;0,S19&lt;$D19),"",(100-((100-(100*S19))/((100-(100*$D19))/10))^2)*($E19/100))),"")</f>
        <v/>
      </c>
      <c r="V19" s="7"/>
    </row>
    <row r="20" spans="1:22" x14ac:dyDescent="0.2">
      <c r="B20" s="102"/>
      <c r="C20" s="102"/>
      <c r="D20" s="110"/>
      <c r="E20" s="86"/>
      <c r="F20" s="15"/>
      <c r="G20" s="110"/>
      <c r="H20" s="80" t="str">
        <f t="shared" si="0"/>
        <v/>
      </c>
      <c r="I20" s="15"/>
      <c r="J20" s="110"/>
      <c r="K20" s="80" t="str">
        <f t="shared" si="1"/>
        <v/>
      </c>
      <c r="L20" s="15"/>
      <c r="M20" s="110"/>
      <c r="N20" s="80" t="str">
        <f t="shared" ref="N20:N25" si="2">IFERROR(IF(M20="","",IF(OR(M20&lt;0,M20&lt;$D20),"",(100-((100-(100*M20))/((100-(100*$D20))/10))^2)*($E20/100))),"")</f>
        <v/>
      </c>
      <c r="O20" s="15"/>
      <c r="P20" s="110"/>
      <c r="Q20" s="80" t="str">
        <f t="shared" ref="Q20:Q25" si="3">IFERROR(IF(P20="","",IF(OR(P20&lt;0,P20&lt;$D20),"",(100-((100-(100*P20))/((100-(100*$D20))/10))^2)*($E20/100))),"")</f>
        <v/>
      </c>
      <c r="R20" s="15"/>
      <c r="S20" s="110"/>
      <c r="T20" s="80" t="str">
        <f t="shared" ref="T20:T25" si="4">IFERROR(IF(S20="","",IF(OR(S20&lt;0,S20&lt;$D20),"",(100-((100-(100*S20))/((100-(100*$D20))/10))^2)*($E20/100))),"")</f>
        <v/>
      </c>
      <c r="V20" s="7"/>
    </row>
    <row r="21" spans="1:22" x14ac:dyDescent="0.2">
      <c r="B21" s="102"/>
      <c r="C21" s="102"/>
      <c r="D21" s="110"/>
      <c r="E21" s="86"/>
      <c r="F21" s="15"/>
      <c r="G21" s="110"/>
      <c r="H21" s="80" t="str">
        <f t="shared" si="0"/>
        <v/>
      </c>
      <c r="I21" s="15"/>
      <c r="J21" s="110"/>
      <c r="K21" s="80" t="str">
        <f t="shared" si="1"/>
        <v/>
      </c>
      <c r="L21" s="15"/>
      <c r="M21" s="110"/>
      <c r="N21" s="80" t="str">
        <f t="shared" si="2"/>
        <v/>
      </c>
      <c r="O21" s="15"/>
      <c r="P21" s="110"/>
      <c r="Q21" s="80" t="str">
        <f t="shared" si="3"/>
        <v/>
      </c>
      <c r="R21" s="15"/>
      <c r="S21" s="110"/>
      <c r="T21" s="80" t="str">
        <f t="shared" si="4"/>
        <v/>
      </c>
      <c r="V21" s="7"/>
    </row>
    <row r="22" spans="1:22" x14ac:dyDescent="0.2">
      <c r="A22" s="86"/>
      <c r="B22" s="102"/>
      <c r="C22" s="102"/>
      <c r="D22" s="110"/>
      <c r="E22" s="86"/>
      <c r="F22" s="15" t="s">
        <v>0</v>
      </c>
      <c r="G22" s="110"/>
      <c r="H22" s="80" t="str">
        <f t="shared" si="0"/>
        <v/>
      </c>
      <c r="I22" s="15"/>
      <c r="J22" s="110"/>
      <c r="K22" s="80" t="str">
        <f t="shared" si="1"/>
        <v/>
      </c>
      <c r="L22" s="15"/>
      <c r="M22" s="110"/>
      <c r="N22" s="80" t="str">
        <f t="shared" si="2"/>
        <v/>
      </c>
      <c r="O22" s="15"/>
      <c r="P22" s="110"/>
      <c r="Q22" s="80" t="str">
        <f t="shared" si="3"/>
        <v/>
      </c>
      <c r="R22" s="15"/>
      <c r="S22" s="110"/>
      <c r="T22" s="80" t="str">
        <f t="shared" si="4"/>
        <v/>
      </c>
      <c r="V22" s="7"/>
    </row>
    <row r="23" spans="1:22" x14ac:dyDescent="0.2">
      <c r="B23" s="102"/>
      <c r="C23" s="102"/>
      <c r="D23" s="110"/>
      <c r="E23" s="86"/>
      <c r="F23" s="15"/>
      <c r="G23" s="112"/>
      <c r="H23" s="80" t="str">
        <f t="shared" si="0"/>
        <v/>
      </c>
      <c r="I23" s="15"/>
      <c r="J23" s="112"/>
      <c r="K23" s="80" t="str">
        <f t="shared" si="1"/>
        <v/>
      </c>
      <c r="L23" s="15"/>
      <c r="M23" s="112"/>
      <c r="N23" s="80" t="str">
        <f t="shared" si="2"/>
        <v/>
      </c>
      <c r="O23" s="15"/>
      <c r="P23" s="112"/>
      <c r="Q23" s="80" t="str">
        <f t="shared" si="3"/>
        <v/>
      </c>
      <c r="R23" s="15"/>
      <c r="S23" s="112"/>
      <c r="T23" s="80" t="str">
        <f t="shared" si="4"/>
        <v/>
      </c>
      <c r="V23" s="7"/>
    </row>
    <row r="24" spans="1:22" x14ac:dyDescent="0.2">
      <c r="B24" s="102"/>
      <c r="C24" s="102"/>
      <c r="D24" s="110"/>
      <c r="E24" s="86"/>
      <c r="F24" s="15"/>
      <c r="G24" s="110"/>
      <c r="H24" s="80" t="str">
        <f t="shared" si="0"/>
        <v/>
      </c>
      <c r="I24" s="15"/>
      <c r="J24" s="110"/>
      <c r="K24" s="80" t="str">
        <f t="shared" si="1"/>
        <v/>
      </c>
      <c r="L24" s="15"/>
      <c r="M24" s="110"/>
      <c r="N24" s="80" t="str">
        <f t="shared" si="2"/>
        <v/>
      </c>
      <c r="O24" s="15"/>
      <c r="P24" s="110"/>
      <c r="Q24" s="80" t="str">
        <f t="shared" si="3"/>
        <v/>
      </c>
      <c r="R24" s="15"/>
      <c r="S24" s="110"/>
      <c r="T24" s="80" t="str">
        <f t="shared" si="4"/>
        <v/>
      </c>
      <c r="V24" s="7"/>
    </row>
    <row r="25" spans="1:22" x14ac:dyDescent="0.2">
      <c r="B25" s="102"/>
      <c r="C25" s="102"/>
      <c r="D25" s="110"/>
      <c r="E25" s="86"/>
      <c r="F25" s="15"/>
      <c r="G25" s="110"/>
      <c r="H25" s="80" t="str">
        <f t="shared" si="0"/>
        <v/>
      </c>
      <c r="I25" s="15"/>
      <c r="J25" s="110"/>
      <c r="K25" s="80" t="str">
        <f t="shared" si="1"/>
        <v/>
      </c>
      <c r="L25" s="15"/>
      <c r="M25" s="110"/>
      <c r="N25" s="80" t="str">
        <f t="shared" si="2"/>
        <v/>
      </c>
      <c r="O25" s="15"/>
      <c r="P25" s="110"/>
      <c r="Q25" s="80" t="str">
        <f t="shared" si="3"/>
        <v/>
      </c>
      <c r="R25" s="15"/>
      <c r="S25" s="110"/>
      <c r="T25" s="80" t="str">
        <f t="shared" si="4"/>
        <v/>
      </c>
      <c r="V25" s="7"/>
    </row>
    <row r="26" spans="1:22" x14ac:dyDescent="0.2">
      <c r="B26" s="47"/>
      <c r="C26" s="47"/>
      <c r="D26" s="108"/>
      <c r="E26" s="51"/>
      <c r="F26" s="15"/>
      <c r="G26" s="81"/>
      <c r="H26" s="80"/>
      <c r="I26" s="15"/>
      <c r="J26" s="81"/>
      <c r="K26" s="80"/>
      <c r="L26" s="15"/>
      <c r="M26" s="82"/>
      <c r="N26" s="80"/>
      <c r="O26" s="15"/>
      <c r="P26" s="82"/>
      <c r="Q26" s="80"/>
      <c r="R26" s="15"/>
      <c r="S26" s="85"/>
      <c r="T26" s="80"/>
      <c r="V26" s="7"/>
    </row>
    <row r="27" spans="1:22" ht="21" customHeight="1" x14ac:dyDescent="0.2">
      <c r="B27" s="48" t="s">
        <v>15</v>
      </c>
      <c r="C27" s="105"/>
      <c r="D27" s="99"/>
      <c r="E27" s="52" t="s">
        <v>0</v>
      </c>
      <c r="F27" s="16"/>
      <c r="G27" s="97"/>
      <c r="H27" s="98">
        <f>SUM($H$16:$H$25)</f>
        <v>0</v>
      </c>
      <c r="I27" s="16"/>
      <c r="J27" s="97"/>
      <c r="K27" s="98">
        <f>SUM($K$16:$K$25)</f>
        <v>0</v>
      </c>
      <c r="L27" s="16"/>
      <c r="M27" s="97"/>
      <c r="N27" s="98">
        <f>SUM($N$16:$N$25)</f>
        <v>0</v>
      </c>
      <c r="O27" s="16"/>
      <c r="P27" s="97"/>
      <c r="Q27" s="98">
        <f>SUM($Q$16:$Q$25)</f>
        <v>0</v>
      </c>
      <c r="R27" s="16"/>
      <c r="S27" s="97"/>
      <c r="T27" s="98">
        <f>SUM($T$16:$T$25)</f>
        <v>0</v>
      </c>
      <c r="V27" s="7"/>
    </row>
    <row r="28" spans="1:22" x14ac:dyDescent="0.2">
      <c r="B28" s="24"/>
      <c r="C28" s="24"/>
      <c r="D28" s="13"/>
      <c r="E28" s="13"/>
      <c r="F28" s="16"/>
      <c r="G28" s="25"/>
      <c r="H28" s="16"/>
      <c r="I28" s="16"/>
      <c r="J28" s="25"/>
      <c r="K28" s="16"/>
      <c r="L28" s="16"/>
      <c r="M28" s="25"/>
      <c r="N28" s="16"/>
      <c r="O28" s="16"/>
      <c r="P28" s="25"/>
      <c r="Q28" s="16"/>
      <c r="R28" s="16"/>
      <c r="S28" s="25"/>
      <c r="T28" s="16"/>
      <c r="V28" s="7"/>
    </row>
    <row r="29" spans="1:22" x14ac:dyDescent="0.2">
      <c r="B29" s="53" t="s">
        <v>16</v>
      </c>
      <c r="C29" s="54"/>
      <c r="D29" s="54"/>
      <c r="E29" s="55"/>
      <c r="F29" s="17"/>
      <c r="G29" s="123" t="s">
        <v>0</v>
      </c>
      <c r="H29" s="124"/>
      <c r="I29" s="13"/>
      <c r="J29" s="123" t="s">
        <v>0</v>
      </c>
      <c r="K29" s="124"/>
      <c r="L29" s="13"/>
      <c r="M29" s="123" t="s">
        <v>0</v>
      </c>
      <c r="N29" s="124"/>
      <c r="O29" s="13"/>
      <c r="P29" s="123" t="s">
        <v>0</v>
      </c>
      <c r="Q29" s="124"/>
      <c r="R29" s="13"/>
      <c r="S29" s="123" t="s">
        <v>0</v>
      </c>
      <c r="T29" s="124"/>
      <c r="V29" s="7"/>
    </row>
    <row r="30" spans="1:22" x14ac:dyDescent="0.2">
      <c r="B30" s="56"/>
      <c r="C30" s="5"/>
      <c r="D30" s="5"/>
      <c r="E30" s="57"/>
      <c r="F30" s="17"/>
      <c r="G30" s="74"/>
      <c r="H30" s="75"/>
      <c r="I30" s="13"/>
      <c r="J30" s="74"/>
      <c r="K30" s="75"/>
      <c r="L30" s="13"/>
      <c r="M30" s="74"/>
      <c r="N30" s="75"/>
      <c r="O30" s="13"/>
      <c r="P30" s="74"/>
      <c r="Q30" s="75"/>
      <c r="R30" s="13"/>
      <c r="S30" s="74"/>
      <c r="T30" s="75"/>
      <c r="V30" s="7"/>
    </row>
    <row r="31" spans="1:22" ht="21" customHeight="1" x14ac:dyDescent="0.2">
      <c r="B31" s="56" t="s">
        <v>17</v>
      </c>
      <c r="C31" s="5"/>
      <c r="D31" s="5"/>
      <c r="E31" s="57"/>
      <c r="F31" s="17"/>
      <c r="G31" s="119"/>
      <c r="H31" s="120"/>
      <c r="I31" s="39"/>
      <c r="J31" s="119"/>
      <c r="K31" s="120"/>
      <c r="L31" s="39"/>
      <c r="M31" s="119"/>
      <c r="N31" s="120"/>
      <c r="O31" s="39"/>
      <c r="P31" s="119"/>
      <c r="Q31" s="120"/>
      <c r="R31" s="39"/>
      <c r="S31" s="119"/>
      <c r="T31" s="120"/>
      <c r="V31" s="7"/>
    </row>
    <row r="32" spans="1:22" x14ac:dyDescent="0.2">
      <c r="B32" s="61"/>
      <c r="C32" s="62"/>
      <c r="D32" s="62"/>
      <c r="E32" s="63"/>
      <c r="F32" s="17"/>
      <c r="G32" s="76"/>
      <c r="H32" s="77"/>
      <c r="I32" s="39"/>
      <c r="J32" s="76"/>
      <c r="K32" s="77"/>
      <c r="L32" s="39"/>
      <c r="M32" s="76"/>
      <c r="N32" s="77"/>
      <c r="O32" s="39"/>
      <c r="P32" s="76"/>
      <c r="Q32" s="77"/>
      <c r="R32" s="39"/>
      <c r="S32" s="76"/>
      <c r="T32" s="77"/>
      <c r="V32" s="7"/>
    </row>
    <row r="33" spans="2:22" ht="21" customHeight="1" x14ac:dyDescent="0.2">
      <c r="B33" s="58" t="s">
        <v>18</v>
      </c>
      <c r="C33" s="59"/>
      <c r="D33" s="59"/>
      <c r="E33" s="60"/>
      <c r="F33" s="18"/>
      <c r="G33" s="121" t="str">
        <f>IFERROR(IF(G31="","",G31-H27),"")</f>
        <v/>
      </c>
      <c r="H33" s="122"/>
      <c r="I33" s="39"/>
      <c r="J33" s="121" t="str">
        <f>IFERROR(IF(J31="","",J31-K27),"")</f>
        <v/>
      </c>
      <c r="K33" s="122"/>
      <c r="L33" s="39"/>
      <c r="M33" s="121" t="str">
        <f>IFERROR(IF(M31="","",M31-N27),"")</f>
        <v/>
      </c>
      <c r="N33" s="122"/>
      <c r="O33" s="39"/>
      <c r="P33" s="121" t="str">
        <f>IFERROR(IF(P31="","",P31-Q27),"")</f>
        <v/>
      </c>
      <c r="Q33" s="122"/>
      <c r="R33" s="39"/>
      <c r="S33" s="121" t="str">
        <f>IFERROR(IF(S31="","",S31-T27),"")</f>
        <v/>
      </c>
      <c r="T33" s="122"/>
      <c r="V33" s="7"/>
    </row>
    <row r="34" spans="2:22" ht="22.75" customHeight="1" x14ac:dyDescent="0.2">
      <c r="B34" s="28"/>
      <c r="C34" s="28"/>
      <c r="D34" s="28"/>
      <c r="E34" s="28"/>
      <c r="F34" s="19"/>
      <c r="G34" s="28"/>
      <c r="H34" s="28"/>
      <c r="I34" s="19"/>
      <c r="J34" s="28"/>
      <c r="K34" s="28"/>
      <c r="L34" s="19"/>
      <c r="M34" s="28"/>
      <c r="N34" s="28"/>
      <c r="O34" s="19"/>
      <c r="P34" s="28"/>
      <c r="Q34" s="28"/>
      <c r="R34" s="19"/>
      <c r="S34" s="28"/>
      <c r="V34" s="7"/>
    </row>
    <row r="35" spans="2:22" ht="17" customHeight="1" x14ac:dyDescent="0.2"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66"/>
      <c r="V35" s="7"/>
    </row>
    <row r="36" spans="2:22" ht="17" customHeight="1" x14ac:dyDescent="0.2">
      <c r="B36" s="93" t="s">
        <v>23</v>
      </c>
      <c r="C36" s="106"/>
      <c r="D36" s="94" t="s">
        <v>27</v>
      </c>
      <c r="E36" s="94"/>
      <c r="F36" s="94"/>
      <c r="G36" s="94"/>
      <c r="H36" s="94"/>
      <c r="I36" s="94"/>
      <c r="J36" s="94"/>
      <c r="K36" s="90"/>
      <c r="L36" s="90"/>
      <c r="M36" s="90"/>
      <c r="N36" s="90"/>
      <c r="O36" s="90"/>
      <c r="P36" s="90"/>
      <c r="Q36" s="90"/>
      <c r="R36" s="90"/>
      <c r="S36" s="90"/>
      <c r="T36" s="68"/>
      <c r="V36" s="7"/>
    </row>
    <row r="37" spans="2:22" ht="17" customHeight="1" x14ac:dyDescent="0.2">
      <c r="B37" s="95"/>
      <c r="C37" s="94"/>
      <c r="D37" s="94" t="s">
        <v>24</v>
      </c>
      <c r="E37" s="94"/>
      <c r="F37" s="94"/>
      <c r="G37" s="94"/>
      <c r="H37" s="94"/>
      <c r="I37" s="94"/>
      <c r="J37" s="94"/>
      <c r="K37" s="90"/>
      <c r="L37" s="90"/>
      <c r="M37" s="90"/>
      <c r="N37" s="90"/>
      <c r="O37" s="90"/>
      <c r="P37" s="90"/>
      <c r="Q37" s="90"/>
      <c r="R37" s="90"/>
      <c r="S37" s="90"/>
      <c r="T37" s="68"/>
      <c r="V37" s="7"/>
    </row>
    <row r="38" spans="2:22" ht="17" customHeight="1" x14ac:dyDescent="0.2">
      <c r="B38" s="95"/>
      <c r="C38" s="94"/>
      <c r="D38" s="94" t="s">
        <v>31</v>
      </c>
      <c r="E38" s="94"/>
      <c r="F38" s="94"/>
      <c r="G38" s="94"/>
      <c r="H38" s="94"/>
      <c r="I38" s="94"/>
      <c r="J38" s="94"/>
      <c r="K38" s="90"/>
      <c r="L38" s="90"/>
      <c r="M38" s="90"/>
      <c r="N38" s="90"/>
      <c r="O38" s="90"/>
      <c r="P38" s="90"/>
      <c r="Q38" s="90"/>
      <c r="R38" s="90"/>
      <c r="S38" s="90"/>
      <c r="T38" s="68"/>
      <c r="V38" s="7"/>
    </row>
    <row r="39" spans="2:22" ht="17" customHeight="1" x14ac:dyDescent="0.2">
      <c r="B39" s="95"/>
      <c r="C39" s="94"/>
      <c r="D39" s="94" t="s">
        <v>25</v>
      </c>
      <c r="E39" s="96" t="s">
        <v>32</v>
      </c>
      <c r="F39" s="94"/>
      <c r="G39" s="94"/>
      <c r="H39" s="94"/>
      <c r="I39" s="94"/>
      <c r="J39" s="94"/>
      <c r="K39" s="90"/>
      <c r="L39" s="90"/>
      <c r="M39" s="90"/>
      <c r="N39" s="90"/>
      <c r="O39" s="90"/>
      <c r="P39" s="90"/>
      <c r="Q39" s="90"/>
      <c r="R39" s="90"/>
      <c r="S39" s="90"/>
      <c r="T39" s="68"/>
      <c r="V39" s="7"/>
    </row>
    <row r="40" spans="2:22" ht="17" customHeight="1" x14ac:dyDescent="0.2">
      <c r="B40" s="95"/>
      <c r="C40" s="94"/>
      <c r="D40" s="94"/>
      <c r="E40" s="96" t="s">
        <v>33</v>
      </c>
      <c r="F40" s="94"/>
      <c r="G40" s="94"/>
      <c r="H40" s="94"/>
      <c r="I40" s="94"/>
      <c r="J40" s="94"/>
      <c r="K40" s="90"/>
      <c r="L40" s="90"/>
      <c r="M40" s="90"/>
      <c r="N40" s="90"/>
      <c r="O40" s="90"/>
      <c r="P40" s="90"/>
      <c r="Q40" s="90"/>
      <c r="R40" s="90"/>
      <c r="S40" s="90"/>
      <c r="T40" s="68"/>
      <c r="V40" s="7"/>
    </row>
    <row r="41" spans="2:22" ht="17" customHeight="1" x14ac:dyDescent="0.2">
      <c r="B41" s="95"/>
      <c r="C41" s="94"/>
      <c r="D41" s="94"/>
      <c r="E41" s="96" t="s">
        <v>26</v>
      </c>
      <c r="F41" s="94"/>
      <c r="G41" s="94"/>
      <c r="H41" s="94"/>
      <c r="I41" s="94"/>
      <c r="J41" s="94"/>
      <c r="K41" s="90"/>
      <c r="L41" s="90"/>
      <c r="M41" s="90"/>
      <c r="N41" s="90"/>
      <c r="O41" s="90"/>
      <c r="P41" s="90"/>
      <c r="Q41" s="90"/>
      <c r="R41" s="90"/>
      <c r="S41" s="90"/>
      <c r="T41" s="68"/>
      <c r="V41" s="7"/>
    </row>
    <row r="42" spans="2:22" ht="17" customHeight="1" x14ac:dyDescent="0.2">
      <c r="B42" s="91"/>
      <c r="C42" s="92"/>
      <c r="D42" s="92" t="s">
        <v>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73"/>
      <c r="V42" s="7"/>
    </row>
    <row r="43" spans="2:22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V43" s="7"/>
    </row>
    <row r="44" spans="2:22" x14ac:dyDescent="0.2">
      <c r="B44" s="109"/>
      <c r="C44" s="64"/>
      <c r="D44" s="64"/>
      <c r="E44" s="64"/>
      <c r="F44" s="64"/>
      <c r="G44" s="65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6"/>
      <c r="V44" s="7"/>
    </row>
    <row r="45" spans="2:22" x14ac:dyDescent="0.2">
      <c r="B45" s="6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68"/>
      <c r="V45" s="7"/>
    </row>
    <row r="46" spans="2:22" x14ac:dyDescent="0.2">
      <c r="B46" s="69" t="s">
        <v>22</v>
      </c>
      <c r="C46" s="107"/>
      <c r="D46" s="26"/>
      <c r="E46" s="26"/>
      <c r="F46" s="26"/>
      <c r="G46" s="6" t="s">
        <v>34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 t="s">
        <v>21</v>
      </c>
      <c r="T46" s="68"/>
      <c r="V46" s="7"/>
    </row>
    <row r="47" spans="2:22" x14ac:dyDescent="0.2">
      <c r="B47" s="70"/>
      <c r="C47" s="71"/>
      <c r="D47" s="71"/>
      <c r="E47" s="71"/>
      <c r="F47" s="72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3"/>
      <c r="V47" s="7"/>
    </row>
    <row r="48" spans="2:22" x14ac:dyDescent="0.2">
      <c r="T48" s="11" t="str">
        <f>$J$58</f>
        <v xml:space="preserve">Versie 1.2  </v>
      </c>
      <c r="V48" s="7"/>
    </row>
    <row r="49" spans="1:22" x14ac:dyDescent="0.2">
      <c r="V49" s="7"/>
    </row>
    <row r="50" spans="1:22" hidden="1" x14ac:dyDescent="0.2">
      <c r="V50" s="1"/>
    </row>
    <row r="51" spans="1:22" hidden="1" x14ac:dyDescent="0.2">
      <c r="B51" s="29" t="s">
        <v>1</v>
      </c>
      <c r="C51" s="29"/>
      <c r="D51" s="21"/>
      <c r="E51" s="21"/>
      <c r="F51" s="21"/>
    </row>
    <row r="52" spans="1:22" s="4" customFormat="1" ht="68" hidden="1" x14ac:dyDescent="0.2">
      <c r="A52" s="22"/>
      <c r="B52" s="22" t="s">
        <v>7</v>
      </c>
      <c r="C52" s="22"/>
      <c r="D52" s="30" t="s">
        <v>20</v>
      </c>
      <c r="E52" s="22" t="s">
        <v>19</v>
      </c>
      <c r="F52" s="22"/>
      <c r="G52" s="22"/>
      <c r="H52" s="22"/>
      <c r="I52" s="22"/>
      <c r="J52" s="7"/>
      <c r="K52" s="7"/>
      <c r="L52" s="7"/>
      <c r="M52" s="7"/>
      <c r="N52" s="7"/>
      <c r="O52" s="7"/>
      <c r="P52" s="22"/>
      <c r="Q52" s="22"/>
      <c r="R52" s="22"/>
      <c r="S52" s="22"/>
      <c r="T52" s="22"/>
      <c r="U52" s="22"/>
    </row>
    <row r="53" spans="1:22" hidden="1" x14ac:dyDescent="0.2">
      <c r="B53" s="7" t="s">
        <v>38</v>
      </c>
      <c r="D53" s="21">
        <v>5.5</v>
      </c>
      <c r="E53" s="21" t="s">
        <v>2</v>
      </c>
      <c r="F53" s="21"/>
      <c r="J53" s="31" t="s">
        <v>4</v>
      </c>
      <c r="K53" s="31" t="s">
        <v>5</v>
      </c>
      <c r="L53" s="7" t="str">
        <f ca="1">"Datum: "&amp;TEXT(J54,"d;@")&amp;TEXT(J54," mmmm ")&amp;YEAR(J54)&amp;" (week: "&amp;WEEKNUM(J54)&amp;") "</f>
        <v xml:space="preserve">Datum: 18 december 2020 (week: 51) </v>
      </c>
    </row>
    <row r="54" spans="1:22" hidden="1" x14ac:dyDescent="0.2">
      <c r="B54" s="7" t="s">
        <v>39</v>
      </c>
      <c r="D54" s="21">
        <v>7.5</v>
      </c>
      <c r="E54" s="21" t="s">
        <v>2</v>
      </c>
      <c r="F54" s="21"/>
      <c r="J54" s="32">
        <f ca="1">TODAY()</f>
        <v>44183</v>
      </c>
      <c r="K54" s="33">
        <f ca="1">WEEKNUM(J54)</f>
        <v>51</v>
      </c>
    </row>
    <row r="55" spans="1:22" hidden="1" x14ac:dyDescent="0.2">
      <c r="B55" s="7" t="s">
        <v>40</v>
      </c>
      <c r="D55" s="21">
        <v>10.5</v>
      </c>
      <c r="E55" s="21" t="s">
        <v>2</v>
      </c>
      <c r="F55" s="21"/>
    </row>
    <row r="56" spans="1:22" hidden="1" x14ac:dyDescent="0.2">
      <c r="B56" s="7" t="s">
        <v>41</v>
      </c>
      <c r="D56" s="23">
        <v>8.75</v>
      </c>
      <c r="E56" s="21" t="s">
        <v>2</v>
      </c>
      <c r="F56" s="23"/>
      <c r="K56" s="21"/>
      <c r="L56" s="21"/>
    </row>
    <row r="57" spans="1:22" hidden="1" x14ac:dyDescent="0.2">
      <c r="B57" s="7" t="s">
        <v>42</v>
      </c>
      <c r="D57" s="21">
        <v>8.25</v>
      </c>
      <c r="E57" s="21" t="s">
        <v>2</v>
      </c>
      <c r="F57" s="21"/>
      <c r="J57" s="34" t="s">
        <v>6</v>
      </c>
      <c r="K57" s="34"/>
      <c r="L57" s="21"/>
    </row>
    <row r="58" spans="1:22" hidden="1" x14ac:dyDescent="0.2">
      <c r="B58" s="7" t="s">
        <v>43</v>
      </c>
      <c r="D58" s="21">
        <v>8.25</v>
      </c>
      <c r="E58" s="21" t="s">
        <v>2</v>
      </c>
      <c r="F58" s="21"/>
      <c r="J58" s="35" t="s">
        <v>63</v>
      </c>
      <c r="K58" s="36"/>
      <c r="L58" s="21"/>
    </row>
    <row r="59" spans="1:22" hidden="1" x14ac:dyDescent="0.2">
      <c r="B59" s="7" t="s">
        <v>44</v>
      </c>
      <c r="D59" s="21">
        <v>15.5</v>
      </c>
      <c r="E59" s="21" t="s">
        <v>3</v>
      </c>
      <c r="F59" s="21"/>
    </row>
    <row r="60" spans="1:22" hidden="1" x14ac:dyDescent="0.2">
      <c r="B60" s="7" t="s">
        <v>45</v>
      </c>
      <c r="D60" s="21">
        <v>17.5</v>
      </c>
      <c r="E60" s="21" t="s">
        <v>3</v>
      </c>
      <c r="F60" s="21"/>
      <c r="J60" s="37">
        <v>0</v>
      </c>
    </row>
    <row r="61" spans="1:22" hidden="1" x14ac:dyDescent="0.2">
      <c r="B61" s="7" t="s">
        <v>46</v>
      </c>
      <c r="D61" s="21">
        <v>19.5</v>
      </c>
      <c r="E61" s="21" t="s">
        <v>3</v>
      </c>
      <c r="F61" s="21"/>
    </row>
    <row r="62" spans="1:22" hidden="1" x14ac:dyDescent="0.2">
      <c r="B62" s="20" t="s">
        <v>47</v>
      </c>
      <c r="C62" s="20"/>
      <c r="D62" s="23">
        <v>22</v>
      </c>
      <c r="E62" s="23" t="s">
        <v>3</v>
      </c>
      <c r="F62" s="21"/>
    </row>
    <row r="63" spans="1:22" hidden="1" x14ac:dyDescent="0.2">
      <c r="B63" s="20" t="s">
        <v>48</v>
      </c>
      <c r="C63" s="20"/>
      <c r="D63" s="23">
        <v>11</v>
      </c>
      <c r="E63" s="23" t="s">
        <v>3</v>
      </c>
      <c r="F63" s="21"/>
    </row>
    <row r="64" spans="1:22" hidden="1" x14ac:dyDescent="0.2">
      <c r="B64" s="7" t="s">
        <v>49</v>
      </c>
      <c r="D64" s="21">
        <v>25</v>
      </c>
      <c r="E64" s="21" t="s">
        <v>3</v>
      </c>
      <c r="F64" s="21"/>
    </row>
    <row r="65" spans="2:22" hidden="1" x14ac:dyDescent="0.2">
      <c r="B65" s="7" t="s">
        <v>50</v>
      </c>
      <c r="D65" s="21">
        <v>32</v>
      </c>
      <c r="E65" s="21" t="s">
        <v>3</v>
      </c>
      <c r="F65" s="21"/>
    </row>
    <row r="66" spans="2:22" hidden="1" x14ac:dyDescent="0.2">
      <c r="B66" s="38" t="s">
        <v>51</v>
      </c>
      <c r="C66" s="38"/>
      <c r="D66" s="21">
        <v>25</v>
      </c>
      <c r="E66" s="21" t="s">
        <v>3</v>
      </c>
      <c r="F66" s="21"/>
    </row>
    <row r="67" spans="2:22" hidden="1" x14ac:dyDescent="0.2">
      <c r="B67" s="38" t="s">
        <v>52</v>
      </c>
      <c r="C67" s="38"/>
      <c r="D67" s="21">
        <v>25</v>
      </c>
      <c r="E67" s="21" t="s">
        <v>3</v>
      </c>
      <c r="F67" s="21"/>
    </row>
    <row r="68" spans="2:22" hidden="1" x14ac:dyDescent="0.2">
      <c r="B68" s="38" t="s">
        <v>53</v>
      </c>
      <c r="C68" s="38"/>
      <c r="D68" s="21">
        <v>25</v>
      </c>
      <c r="E68" s="21" t="s">
        <v>3</v>
      </c>
      <c r="F68" s="21"/>
    </row>
    <row r="69" spans="2:22" hidden="1" x14ac:dyDescent="0.2">
      <c r="B69" s="38" t="s">
        <v>54</v>
      </c>
      <c r="C69" s="38"/>
      <c r="D69" s="21">
        <v>35</v>
      </c>
      <c r="E69" s="21" t="s">
        <v>3</v>
      </c>
      <c r="F69" s="21"/>
    </row>
    <row r="70" spans="2:22" hidden="1" x14ac:dyDescent="0.2">
      <c r="B70" s="7" t="s">
        <v>55</v>
      </c>
      <c r="F70" s="23"/>
    </row>
    <row r="71" spans="2:22" hidden="1" x14ac:dyDescent="0.2">
      <c r="B71" s="38" t="s">
        <v>56</v>
      </c>
      <c r="C71" s="38"/>
      <c r="D71" s="21" t="s">
        <v>0</v>
      </c>
      <c r="E71" s="21" t="s">
        <v>0</v>
      </c>
      <c r="F71" s="23"/>
    </row>
    <row r="72" spans="2:22" hidden="1" x14ac:dyDescent="0.2">
      <c r="B72" s="38" t="s">
        <v>57</v>
      </c>
      <c r="C72" s="38"/>
      <c r="D72" s="21" t="s">
        <v>0</v>
      </c>
      <c r="E72" s="21" t="s">
        <v>0</v>
      </c>
      <c r="F72" s="23"/>
    </row>
    <row r="73" spans="2:22" s="7" customFormat="1" hidden="1" x14ac:dyDescent="0.2">
      <c r="B73" s="7" t="s">
        <v>58</v>
      </c>
    </row>
    <row r="74" spans="2:22" s="7" customFormat="1" hidden="1" x14ac:dyDescent="0.2"/>
    <row r="75" spans="2:22" hidden="1" x14ac:dyDescent="0.2">
      <c r="V75" s="7"/>
    </row>
    <row r="76" spans="2:22" hidden="1" x14ac:dyDescent="0.2">
      <c r="V76" s="7"/>
    </row>
    <row r="77" spans="2:22" hidden="1" x14ac:dyDescent="0.2">
      <c r="V77" s="7"/>
    </row>
    <row r="120" spans="7:20" hidden="1" x14ac:dyDescent="0.2">
      <c r="G120" s="113" t="s">
        <v>9</v>
      </c>
      <c r="H120" s="114"/>
      <c r="I120" s="111"/>
      <c r="J120" s="113" t="s">
        <v>10</v>
      </c>
      <c r="K120" s="114"/>
      <c r="L120" s="111"/>
      <c r="M120" s="113" t="s">
        <v>11</v>
      </c>
      <c r="N120" s="114"/>
      <c r="O120" s="111"/>
      <c r="P120" s="113" t="s">
        <v>12</v>
      </c>
      <c r="Q120" s="114"/>
      <c r="R120" s="111"/>
      <c r="S120" s="113" t="s">
        <v>13</v>
      </c>
      <c r="T120" s="114"/>
    </row>
  </sheetData>
  <sheetProtection algorithmName="SHA-512" hashValue="xUSmoWRIJmIabIunD+u/P/gQ0fu1yrof15he1EhmabDV9wt7axQKfdvu1V9Gqq+Ku8kBkCe+b33bVNdKIY3flQ==" saltValue="IvEXxw6nQC7J6J6xNsgafw==" spinCount="100000" sheet="1" objects="1" scenarios="1"/>
  <mergeCells count="38">
    <mergeCell ref="D12:D14"/>
    <mergeCell ref="E12:E14"/>
    <mergeCell ref="G12:H12"/>
    <mergeCell ref="J12:K12"/>
    <mergeCell ref="B9:R9"/>
    <mergeCell ref="N13:N14"/>
    <mergeCell ref="Q13:Q14"/>
    <mergeCell ref="B12:B14"/>
    <mergeCell ref="C12:C14"/>
    <mergeCell ref="T13:T14"/>
    <mergeCell ref="M12:N12"/>
    <mergeCell ref="P12:Q12"/>
    <mergeCell ref="S12:T12"/>
    <mergeCell ref="H13:H14"/>
    <mergeCell ref="K13:K14"/>
    <mergeCell ref="P33:Q33"/>
    <mergeCell ref="S33:T33"/>
    <mergeCell ref="G29:H29"/>
    <mergeCell ref="J29:K29"/>
    <mergeCell ref="M29:N29"/>
    <mergeCell ref="P29:Q29"/>
    <mergeCell ref="S29:T29"/>
    <mergeCell ref="S120:T120"/>
    <mergeCell ref="C6:Q6"/>
    <mergeCell ref="C7:Q7"/>
    <mergeCell ref="C8:Q8"/>
    <mergeCell ref="G120:H120"/>
    <mergeCell ref="J120:K120"/>
    <mergeCell ref="M120:N120"/>
    <mergeCell ref="P120:Q120"/>
    <mergeCell ref="G31:H31"/>
    <mergeCell ref="J31:K31"/>
    <mergeCell ref="M31:N31"/>
    <mergeCell ref="P31:Q31"/>
    <mergeCell ref="S31:T31"/>
    <mergeCell ref="G33:H33"/>
    <mergeCell ref="J33:K33"/>
    <mergeCell ref="M33:N33"/>
  </mergeCells>
  <conditionalFormatting sqref="G16:G25">
    <cfRule type="cellIs" dxfId="19" priority="53" operator="between">
      <formula>0.001</formula>
      <formula>$D16-0.001</formula>
    </cfRule>
    <cfRule type="cellIs" dxfId="18" priority="30" operator="notBetween">
      <formula>0.001</formula>
      <formula>$D16-0.001</formula>
    </cfRule>
    <cfRule type="cellIs" dxfId="17" priority="28" operator="lessThanOrEqual">
      <formula>0</formula>
    </cfRule>
  </conditionalFormatting>
  <conditionalFormatting sqref="G33:H33">
    <cfRule type="expression" dxfId="16" priority="43">
      <formula>G33=MIN($G$33:$S$33)</formula>
    </cfRule>
  </conditionalFormatting>
  <conditionalFormatting sqref="J33:K33">
    <cfRule type="expression" dxfId="15" priority="38">
      <formula>J33=MIN($G$33:$S$33)</formula>
    </cfRule>
  </conditionalFormatting>
  <conditionalFormatting sqref="M33:N33">
    <cfRule type="expression" dxfId="14" priority="33">
      <formula>M33=MIN($G$33:$S$33)</formula>
    </cfRule>
  </conditionalFormatting>
  <conditionalFormatting sqref="P33:Q33">
    <cfRule type="expression" dxfId="13" priority="32">
      <formula>P33=MIN($G$33:$S$33)</formula>
    </cfRule>
  </conditionalFormatting>
  <conditionalFormatting sqref="S33:T33">
    <cfRule type="expression" dxfId="12" priority="31">
      <formula>S33=MIN($G$33:$S$33)</formula>
    </cfRule>
  </conditionalFormatting>
  <conditionalFormatting sqref="J16:J25">
    <cfRule type="cellIs" dxfId="11" priority="16" operator="lessThanOrEqual">
      <formula>0</formula>
    </cfRule>
    <cfRule type="cellIs" dxfId="10" priority="17" operator="notBetween">
      <formula>0.001</formula>
      <formula>$D16-0.001</formula>
    </cfRule>
    <cfRule type="cellIs" dxfId="9" priority="18" operator="between">
      <formula>0.001</formula>
      <formula>$D16-0.001</formula>
    </cfRule>
  </conditionalFormatting>
  <conditionalFormatting sqref="P16:P25">
    <cfRule type="cellIs" dxfId="8" priority="7" operator="lessThanOrEqual">
      <formula>0</formula>
    </cfRule>
    <cfRule type="cellIs" dxfId="7" priority="8" operator="notBetween">
      <formula>0.001</formula>
      <formula>$D16-0.001</formula>
    </cfRule>
    <cfRule type="cellIs" dxfId="6" priority="9" operator="between">
      <formula>0.001</formula>
      <formula>$D16-0.001</formula>
    </cfRule>
  </conditionalFormatting>
  <conditionalFormatting sqref="M16:M25">
    <cfRule type="cellIs" dxfId="5" priority="4" operator="lessThanOrEqual">
      <formula>0</formula>
    </cfRule>
    <cfRule type="cellIs" dxfId="4" priority="5" operator="notBetween">
      <formula>0.001</formula>
      <formula>$D16-0.001</formula>
    </cfRule>
    <cfRule type="cellIs" dxfId="3" priority="6" operator="between">
      <formula>0.001</formula>
      <formula>$D16-0.001</formula>
    </cfRule>
  </conditionalFormatting>
  <conditionalFormatting sqref="S16:S25">
    <cfRule type="cellIs" dxfId="2" priority="1" operator="lessThanOrEqual">
      <formula>0</formula>
    </cfRule>
    <cfRule type="cellIs" dxfId="1" priority="2" operator="notBetween">
      <formula>0.001</formula>
      <formula>$D16-0.001</formula>
    </cfRule>
    <cfRule type="cellIs" dxfId="0" priority="3" operator="between">
      <formula>0.001</formula>
      <formula>$D16-0.001</formula>
    </cfRule>
  </conditionalFormatting>
  <dataValidations count="1">
    <dataValidation type="list" allowBlank="1" showInputMessage="1" showErrorMessage="1" sqref="B16:B25" xr:uid="{00000000-0002-0000-0000-000000000000}">
      <formula1>$B$53:$B$71</formula1>
    </dataValidation>
  </dataValidations>
  <hyperlinks>
    <hyperlink ref="B46" r:id="rId1" xr:uid="{00000000-0004-0000-0000-000000000000}"/>
  </hyperlink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68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scoretabel</vt:lpstr>
      <vt:lpstr>scoretabel!Afdrukbereik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Damman</dc:creator>
  <cp:lastModifiedBy>Martin Damman | Bouwcirculair</cp:lastModifiedBy>
  <cp:lastPrinted>2020-11-26T11:45:12Z</cp:lastPrinted>
  <dcterms:created xsi:type="dcterms:W3CDTF">2020-11-12T20:35:14Z</dcterms:created>
  <dcterms:modified xsi:type="dcterms:W3CDTF">2020-12-18T12:38:32Z</dcterms:modified>
</cp:coreProperties>
</file>